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G5"/>
  <c r="C6" l="1"/>
  <c r="C7" s="1"/>
  <c r="C8" s="1"/>
  <c r="C9" s="1"/>
  <c r="C10" s="1"/>
  <c r="C11" s="1"/>
  <c r="C12" s="1"/>
  <c r="C13" s="1"/>
  <c r="C14" s="1"/>
  <c r="C5" l="1"/>
  <c r="G14"/>
  <c r="F10"/>
  <c r="G10"/>
  <c r="G6"/>
  <c r="G7"/>
  <c r="G8"/>
  <c r="G9"/>
  <c r="G11"/>
  <c r="G12"/>
  <c r="G13"/>
  <c r="H14" l="1"/>
  <c r="G16"/>
  <c r="H6" l="1"/>
  <c r="H5"/>
  <c r="H12"/>
  <c r="H11"/>
  <c r="H10"/>
  <c r="H8"/>
  <c r="H7"/>
  <c r="H13"/>
  <c r="H9"/>
  <c r="H16" l="1"/>
</calcChain>
</file>

<file path=xl/sharedStrings.xml><?xml version="1.0" encoding="utf-8"?>
<sst xmlns="http://schemas.openxmlformats.org/spreadsheetml/2006/main" count="19" uniqueCount="19">
  <si>
    <t>Kosztorys</t>
  </si>
  <si>
    <t>Lp</t>
  </si>
  <si>
    <t>cena jednostkowa</t>
  </si>
  <si>
    <t>ilość</t>
  </si>
  <si>
    <t>wartość sumaryczna</t>
  </si>
  <si>
    <t>% w całości</t>
  </si>
  <si>
    <t>sadzonka odmiany Odmiana Early Orange</t>
  </si>
  <si>
    <t>sadzonka odmiany Odmiana Harcot</t>
  </si>
  <si>
    <t>Nazwa towaru lub usłgi</t>
  </si>
  <si>
    <t>Herbicyd RANDAP 360SL 5l</t>
  </si>
  <si>
    <t xml:space="preserve">Super fosfat potrójny </t>
  </si>
  <si>
    <t>Sól potasowa 60%</t>
  </si>
  <si>
    <t>Paliki 8/160</t>
  </si>
  <si>
    <t>Siatka ocynkowana - wys. 1,50 m , drut 2,8 mm - 10m</t>
  </si>
  <si>
    <t xml:space="preserve">słupki ogrodzeniowe metalowe 2m, 2,20 </t>
  </si>
  <si>
    <t>Brama 9m (z furtką 1,8m)</t>
  </si>
  <si>
    <t>Robotogidzina 1drzewko 0,15h</t>
  </si>
  <si>
    <t>Całkowity koszt</t>
  </si>
  <si>
    <t>111 szt.</t>
  </si>
</sst>
</file>

<file path=xl/styles.xml><?xml version="1.0" encoding="utf-8"?>
<styleSheet xmlns="http://schemas.openxmlformats.org/spreadsheetml/2006/main">
  <numFmts count="6">
    <numFmt numFmtId="164" formatCode="#,##0.00\ &quot;zł&quot;"/>
    <numFmt numFmtId="165" formatCode="0&quot; szt.&quot;"/>
    <numFmt numFmtId="166" formatCode="0.000&quot; t&quot;"/>
    <numFmt numFmtId="167" formatCode="#,##0\ &quot;zł&quot;"/>
    <numFmt numFmtId="168" formatCode="0&quot; h&quot;"/>
    <numFmt numFmtId="169" formatCode="0.00&quot; gdz.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16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6"/>
  <sheetViews>
    <sheetView tabSelected="1" workbookViewId="0">
      <selection activeCell="H12" sqref="H12"/>
    </sheetView>
  </sheetViews>
  <sheetFormatPr defaultRowHeight="15"/>
  <cols>
    <col min="2" max="2" width="17.28515625" customWidth="1"/>
    <col min="4" max="4" width="41" customWidth="1"/>
    <col min="5" max="5" width="16" customWidth="1"/>
    <col min="6" max="6" width="10.5703125" bestFit="1" customWidth="1"/>
    <col min="7" max="7" width="19.5703125" customWidth="1"/>
    <col min="8" max="8" width="17.42578125" customWidth="1"/>
    <col min="10" max="10" width="13.140625" customWidth="1"/>
    <col min="11" max="11" width="17.7109375" customWidth="1"/>
  </cols>
  <sheetData>
    <row r="3" spans="2:11" ht="26.25" customHeight="1">
      <c r="B3" t="s">
        <v>0</v>
      </c>
    </row>
    <row r="4" spans="2:11" ht="30">
      <c r="C4" s="1" t="s">
        <v>1</v>
      </c>
      <c r="D4" s="1" t="s">
        <v>8</v>
      </c>
      <c r="E4" s="1" t="s">
        <v>2</v>
      </c>
      <c r="F4" s="1" t="s">
        <v>3</v>
      </c>
      <c r="G4" s="1" t="s">
        <v>4</v>
      </c>
      <c r="H4" s="1" t="s">
        <v>5</v>
      </c>
    </row>
    <row r="5" spans="2:11" ht="32.25" customHeight="1">
      <c r="C5" s="2">
        <f>IF(D5="","",1)</f>
        <v>1</v>
      </c>
      <c r="D5" s="3" t="s">
        <v>6</v>
      </c>
      <c r="E5" s="4">
        <v>12</v>
      </c>
      <c r="F5" s="5">
        <v>693</v>
      </c>
      <c r="G5" s="6">
        <f>(E5*F5)</f>
        <v>8316</v>
      </c>
      <c r="H5" s="7">
        <f>G5/G16</f>
        <v>0.20672877810763121</v>
      </c>
      <c r="J5" t="s">
        <v>18</v>
      </c>
      <c r="K5" s="14">
        <v>1.5</v>
      </c>
    </row>
    <row r="6" spans="2:11" ht="34.5" customHeight="1">
      <c r="C6" s="2">
        <f>IF(D6="","",C5+1)</f>
        <v>2</v>
      </c>
      <c r="D6" s="3" t="s">
        <v>7</v>
      </c>
      <c r="E6" s="4">
        <v>12</v>
      </c>
      <c r="F6" s="5">
        <v>693</v>
      </c>
      <c r="G6" s="6">
        <f t="shared" ref="G6:G14" si="0">(E6*F6)</f>
        <v>8316</v>
      </c>
      <c r="H6" s="7">
        <f>G6/G16</f>
        <v>0.20672877810763121</v>
      </c>
      <c r="K6">
        <v>1.5</v>
      </c>
    </row>
    <row r="7" spans="2:11">
      <c r="C7" s="2">
        <f t="shared" ref="C7:C14" si="1">IF(D7="","",C6+1)</f>
        <v>3</v>
      </c>
      <c r="D7" s="2" t="s">
        <v>9</v>
      </c>
      <c r="E7" s="6">
        <v>140</v>
      </c>
      <c r="F7" s="5">
        <v>1</v>
      </c>
      <c r="G7" s="6">
        <f t="shared" si="0"/>
        <v>140</v>
      </c>
      <c r="H7" s="7">
        <f>G7/G16</f>
        <v>3.4802824597244312E-3</v>
      </c>
    </row>
    <row r="8" spans="2:11">
      <c r="C8" s="2">
        <f t="shared" si="1"/>
        <v>4</v>
      </c>
      <c r="D8" s="2" t="s">
        <v>10</v>
      </c>
      <c r="E8" s="6">
        <v>1360</v>
      </c>
      <c r="F8" s="8">
        <v>0.78200000000000003</v>
      </c>
      <c r="G8" s="6">
        <f t="shared" si="0"/>
        <v>1063.52</v>
      </c>
      <c r="H8" s="7">
        <f>G8/G16</f>
        <v>2.6438214296900905E-2</v>
      </c>
    </row>
    <row r="9" spans="2:11">
      <c r="C9" s="2">
        <f t="shared" si="1"/>
        <v>5</v>
      </c>
      <c r="D9" s="2" t="s">
        <v>11</v>
      </c>
      <c r="E9" s="6">
        <v>1290</v>
      </c>
      <c r="F9" s="8">
        <v>0.6</v>
      </c>
      <c r="G9" s="6">
        <f t="shared" si="0"/>
        <v>774</v>
      </c>
      <c r="H9" s="7">
        <f>G9/G16</f>
        <v>1.9240990170190785E-2</v>
      </c>
    </row>
    <row r="10" spans="2:11">
      <c r="C10" s="2">
        <f t="shared" si="1"/>
        <v>6</v>
      </c>
      <c r="D10" s="2" t="s">
        <v>12</v>
      </c>
      <c r="E10" s="6">
        <v>3.35</v>
      </c>
      <c r="F10" s="5">
        <f>2*693</f>
        <v>1386</v>
      </c>
      <c r="G10" s="6">
        <f t="shared" si="0"/>
        <v>4643.1000000000004</v>
      </c>
      <c r="H10" s="7">
        <f>G10/G16</f>
        <v>0.11542356777676076</v>
      </c>
    </row>
    <row r="11" spans="2:11" ht="36.75" customHeight="1">
      <c r="C11" s="2">
        <f t="shared" si="1"/>
        <v>7</v>
      </c>
      <c r="D11" s="3" t="s">
        <v>13</v>
      </c>
      <c r="E11" s="6">
        <v>114</v>
      </c>
      <c r="F11" s="5">
        <v>49</v>
      </c>
      <c r="G11" s="6">
        <f t="shared" si="0"/>
        <v>5586</v>
      </c>
      <c r="H11" s="7">
        <f>G11/G16</f>
        <v>0.13886327014300479</v>
      </c>
    </row>
    <row r="12" spans="2:11" ht="38.25" customHeight="1">
      <c r="C12" s="2">
        <f t="shared" si="1"/>
        <v>8</v>
      </c>
      <c r="D12" s="3" t="s">
        <v>14</v>
      </c>
      <c r="E12" s="6">
        <v>23</v>
      </c>
      <c r="F12" s="5">
        <v>196</v>
      </c>
      <c r="G12" s="6">
        <f t="shared" si="0"/>
        <v>4508</v>
      </c>
      <c r="H12" s="7">
        <f>G12/G16</f>
        <v>0.11206509520312667</v>
      </c>
    </row>
    <row r="13" spans="2:11">
      <c r="C13" s="2">
        <f t="shared" si="1"/>
        <v>9</v>
      </c>
      <c r="D13" s="2" t="s">
        <v>15</v>
      </c>
      <c r="E13" s="6">
        <v>2800</v>
      </c>
      <c r="F13" s="5">
        <v>1</v>
      </c>
      <c r="G13" s="6">
        <f t="shared" si="0"/>
        <v>2800</v>
      </c>
      <c r="H13" s="7">
        <f>G13/G16</f>
        <v>6.9605649194488625E-2</v>
      </c>
    </row>
    <row r="14" spans="2:11">
      <c r="C14" s="2">
        <f t="shared" si="1"/>
        <v>10</v>
      </c>
      <c r="D14" s="2" t="s">
        <v>16</v>
      </c>
      <c r="E14" s="9">
        <f>1360*0.25</f>
        <v>340</v>
      </c>
      <c r="F14" s="10">
        <v>12</v>
      </c>
      <c r="G14" s="6">
        <f t="shared" si="0"/>
        <v>4080</v>
      </c>
      <c r="H14" s="7">
        <f>G14/G16</f>
        <v>0.10142537454054056</v>
      </c>
    </row>
    <row r="15" spans="2:11">
      <c r="C15" s="2"/>
      <c r="D15" s="2"/>
      <c r="E15" s="2"/>
      <c r="F15" s="2"/>
      <c r="G15" s="2"/>
      <c r="H15" s="7"/>
    </row>
    <row r="16" spans="2:11">
      <c r="C16" s="2"/>
      <c r="D16" s="11" t="s">
        <v>17</v>
      </c>
      <c r="E16" s="11"/>
      <c r="F16" s="11"/>
      <c r="G16" s="12">
        <f>SUM(G5:G14)</f>
        <v>40226.620000000003</v>
      </c>
      <c r="H16" s="13">
        <f>SUM(H5:H14)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Toshiba</cp:lastModifiedBy>
  <dcterms:created xsi:type="dcterms:W3CDTF">2019-12-09T12:27:07Z</dcterms:created>
  <dcterms:modified xsi:type="dcterms:W3CDTF">2021-03-12T08:41:36Z</dcterms:modified>
</cp:coreProperties>
</file>